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65"/>
  </bookViews>
  <sheets>
    <sheet name="functii publice" sheetId="1" r:id="rId1"/>
    <sheet name="pers.contr" sheetId="4" r:id="rId2"/>
    <sheet name="Foaie3" sheetId="3" r:id="rId3"/>
  </sheets>
  <calcPr calcId="162913"/>
</workbook>
</file>

<file path=xl/calcChain.xml><?xml version="1.0" encoding="utf-8"?>
<calcChain xmlns="http://schemas.openxmlformats.org/spreadsheetml/2006/main">
  <c r="F12" i="4" l="1"/>
  <c r="G12" i="4" s="1"/>
  <c r="H12" i="4" s="1"/>
  <c r="I12" i="4" s="1"/>
  <c r="J12" i="4" s="1"/>
  <c r="F13" i="4"/>
  <c r="G13" i="4" s="1"/>
  <c r="H13" i="4" s="1"/>
  <c r="I13" i="4" s="1"/>
  <c r="J13" i="4" s="1"/>
  <c r="F14" i="4"/>
  <c r="G14" i="4" s="1"/>
  <c r="H14" i="4" s="1"/>
  <c r="I14" i="4" s="1"/>
  <c r="J14" i="4" s="1"/>
  <c r="F11" i="4"/>
  <c r="G11" i="4" s="1"/>
  <c r="H11" i="4" s="1"/>
  <c r="I11" i="4" s="1"/>
  <c r="J11" i="4" s="1"/>
  <c r="E11" i="1"/>
  <c r="F11" i="1" s="1"/>
  <c r="G11" i="1" s="1"/>
  <c r="H11" i="1" s="1"/>
  <c r="I11" i="1" s="1"/>
  <c r="E10" i="1"/>
  <c r="F10" i="1" s="1"/>
  <c r="G10" i="1" s="1"/>
  <c r="H10" i="1" s="1"/>
  <c r="I10" i="1" s="1"/>
  <c r="E21" i="3" l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2" i="3"/>
  <c r="J23" i="3"/>
  <c r="J24" i="3"/>
  <c r="J25" i="3"/>
  <c r="J26" i="3"/>
  <c r="J27" i="3"/>
  <c r="J28" i="3"/>
  <c r="J29" i="3"/>
  <c r="J31" i="3"/>
  <c r="J32" i="3"/>
  <c r="J33" i="3"/>
  <c r="J34" i="3"/>
  <c r="J35" i="3"/>
  <c r="J36" i="3"/>
  <c r="J37" i="3"/>
  <c r="J38" i="3"/>
  <c r="J39" i="3"/>
  <c r="G30" i="3"/>
  <c r="G12" i="3"/>
  <c r="H4" i="3"/>
  <c r="I4" i="3" s="1"/>
  <c r="H6" i="3"/>
  <c r="I6" i="3" s="1"/>
  <c r="H8" i="3"/>
  <c r="I8" i="3" s="1"/>
  <c r="H10" i="3"/>
  <c r="I10" i="3" s="1"/>
  <c r="H22" i="3"/>
  <c r="I22" i="3" s="1"/>
  <c r="H24" i="3"/>
  <c r="I24" i="3" s="1"/>
  <c r="H26" i="3"/>
  <c r="I26" i="3" s="1"/>
  <c r="H28" i="3"/>
  <c r="I28" i="3" s="1"/>
  <c r="H31" i="3"/>
  <c r="I31" i="3" s="1"/>
  <c r="H33" i="3"/>
  <c r="I33" i="3" s="1"/>
  <c r="H35" i="3"/>
  <c r="I35" i="3" s="1"/>
  <c r="H37" i="3"/>
  <c r="I37" i="3" s="1"/>
  <c r="G3" i="3"/>
  <c r="E30" i="3"/>
  <c r="J30" i="3" s="1"/>
  <c r="E12" i="3"/>
  <c r="C3" i="3"/>
  <c r="D3" i="3" s="1"/>
  <c r="H3" i="3" s="1"/>
  <c r="F26" i="3"/>
  <c r="F33" i="3"/>
  <c r="E3" i="3"/>
  <c r="E4" i="3"/>
  <c r="D13" i="3"/>
  <c r="F13" i="3" s="1"/>
  <c r="D14" i="3"/>
  <c r="H14" i="3" s="1"/>
  <c r="I14" i="3" s="1"/>
  <c r="D15" i="3"/>
  <c r="H15" i="3" s="1"/>
  <c r="I15" i="3" s="1"/>
  <c r="D16" i="3"/>
  <c r="F16" i="3" s="1"/>
  <c r="D17" i="3"/>
  <c r="F17" i="3" s="1"/>
  <c r="D18" i="3"/>
  <c r="F18" i="3" s="1"/>
  <c r="D19" i="3"/>
  <c r="F19" i="3" s="1"/>
  <c r="D20" i="3"/>
  <c r="F20" i="3" s="1"/>
  <c r="D22" i="3"/>
  <c r="F22" i="3" s="1"/>
  <c r="D23" i="3"/>
  <c r="H23" i="3" s="1"/>
  <c r="I23" i="3" s="1"/>
  <c r="D24" i="3"/>
  <c r="F24" i="3" s="1"/>
  <c r="D25" i="3"/>
  <c r="F25" i="3" s="1"/>
  <c r="D26" i="3"/>
  <c r="D27" i="3"/>
  <c r="F27" i="3" s="1"/>
  <c r="D28" i="3"/>
  <c r="F28" i="3" s="1"/>
  <c r="D29" i="3"/>
  <c r="F29" i="3" s="1"/>
  <c r="D31" i="3"/>
  <c r="F31" i="3" s="1"/>
  <c r="D32" i="3"/>
  <c r="H32" i="3" s="1"/>
  <c r="I32" i="3" s="1"/>
  <c r="D33" i="3"/>
  <c r="D34" i="3"/>
  <c r="F34" i="3" s="1"/>
  <c r="D35" i="3"/>
  <c r="F35" i="3" s="1"/>
  <c r="D36" i="3"/>
  <c r="H36" i="3" s="1"/>
  <c r="I36" i="3" s="1"/>
  <c r="D37" i="3"/>
  <c r="F37" i="3" s="1"/>
  <c r="D38" i="3"/>
  <c r="F38" i="3" s="1"/>
  <c r="D4" i="3"/>
  <c r="F4" i="3" s="1"/>
  <c r="D5" i="3"/>
  <c r="F5" i="3" s="1"/>
  <c r="D6" i="3"/>
  <c r="F6" i="3" s="1"/>
  <c r="D7" i="3"/>
  <c r="F7" i="3" s="1"/>
  <c r="D8" i="3"/>
  <c r="F8" i="3" s="1"/>
  <c r="D9" i="3"/>
  <c r="F9" i="3" s="1"/>
  <c r="D10" i="3"/>
  <c r="F10" i="3" s="1"/>
  <c r="D11" i="3"/>
  <c r="F11" i="3" s="1"/>
  <c r="C30" i="3"/>
  <c r="C21" i="3"/>
  <c r="D21" i="3" s="1"/>
  <c r="F21" i="3" s="1"/>
  <c r="C12" i="3"/>
  <c r="B30" i="3"/>
  <c r="B21" i="3"/>
  <c r="B12" i="3"/>
  <c r="B40" i="3" s="1"/>
  <c r="B3" i="3"/>
  <c r="I3" i="3" l="1"/>
  <c r="F36" i="3"/>
  <c r="F23" i="3"/>
  <c r="F14" i="3"/>
  <c r="H20" i="3"/>
  <c r="I20" i="3" s="1"/>
  <c r="H18" i="3"/>
  <c r="I18" i="3" s="1"/>
  <c r="H16" i="3"/>
  <c r="I16" i="3" s="1"/>
  <c r="D12" i="3"/>
  <c r="H12" i="3" s="1"/>
  <c r="I12" i="3" s="1"/>
  <c r="D30" i="3"/>
  <c r="F30" i="3" s="1"/>
  <c r="F32" i="3"/>
  <c r="F15" i="3"/>
  <c r="H38" i="3"/>
  <c r="I38" i="3" s="1"/>
  <c r="H34" i="3"/>
  <c r="I34" i="3" s="1"/>
  <c r="H29" i="3"/>
  <c r="I29" i="3" s="1"/>
  <c r="H27" i="3"/>
  <c r="I27" i="3" s="1"/>
  <c r="H25" i="3"/>
  <c r="I25" i="3" s="1"/>
  <c r="H21" i="3"/>
  <c r="I21" i="3" s="1"/>
  <c r="H19" i="3"/>
  <c r="I19" i="3" s="1"/>
  <c r="H17" i="3"/>
  <c r="I17" i="3" s="1"/>
  <c r="H13" i="3"/>
  <c r="I13" i="3" s="1"/>
  <c r="H11" i="3"/>
  <c r="I11" i="3" s="1"/>
  <c r="H9" i="3"/>
  <c r="I9" i="3" s="1"/>
  <c r="H7" i="3"/>
  <c r="I7" i="3" s="1"/>
  <c r="H5" i="3"/>
  <c r="I5" i="3" s="1"/>
  <c r="J21" i="3"/>
  <c r="F3" i="3"/>
  <c r="J3" i="3"/>
  <c r="G40" i="3"/>
  <c r="H30" i="3"/>
  <c r="I30" i="3" s="1"/>
  <c r="H40" i="3"/>
  <c r="E40" i="3"/>
  <c r="J40" i="3" s="1"/>
  <c r="C40" i="3"/>
  <c r="D40" i="3"/>
  <c r="F12" i="3" l="1"/>
  <c r="I40" i="3"/>
  <c r="F40" i="3"/>
</calcChain>
</file>

<file path=xl/sharedStrings.xml><?xml version="1.0" encoding="utf-8"?>
<sst xmlns="http://schemas.openxmlformats.org/spreadsheetml/2006/main" count="56" uniqueCount="38">
  <si>
    <t>1. FUNCTII PUBLICE</t>
  </si>
  <si>
    <t>Denumirea functiei</t>
  </si>
  <si>
    <t>Gradatia</t>
  </si>
  <si>
    <t>Coeficient</t>
  </si>
  <si>
    <t>Salariu de baza</t>
  </si>
  <si>
    <t>S</t>
  </si>
  <si>
    <t>M</t>
  </si>
  <si>
    <t>Guard</t>
  </si>
  <si>
    <t>Muncitor calificat I</t>
  </si>
  <si>
    <t>Paznic</t>
  </si>
  <si>
    <t>M/G</t>
  </si>
  <si>
    <t>Muncitor necalificat I</t>
  </si>
  <si>
    <t>BUGET APROBAT</t>
  </si>
  <si>
    <t>CHELTUIELI 30.06.2017</t>
  </si>
  <si>
    <t>REST</t>
  </si>
  <si>
    <t>NECESAR</t>
  </si>
  <si>
    <t>CAPITOL</t>
  </si>
  <si>
    <t>TOTAL</t>
  </si>
  <si>
    <t xml:space="preserve">               +/-</t>
  </si>
  <si>
    <t>rectificare</t>
  </si>
  <si>
    <t>dupa rectif</t>
  </si>
  <si>
    <t>sold sf. an</t>
  </si>
  <si>
    <t>ch. Ef</t>
  </si>
  <si>
    <t>Contrasemneaza</t>
  </si>
  <si>
    <t xml:space="preserve">        Secretar,</t>
  </si>
  <si>
    <t>Nistor Iuliana Elena</t>
  </si>
  <si>
    <t>studiilor</t>
  </si>
  <si>
    <t xml:space="preserve">Nivelul </t>
  </si>
  <si>
    <t>Consilier,cons. Juridic,expert,inspector grad prof. superior</t>
  </si>
  <si>
    <t>Referent. Grad profesional asistent</t>
  </si>
  <si>
    <t>1. PERSONAL CONTRACTUAL</t>
  </si>
  <si>
    <t>Administrator public</t>
  </si>
  <si>
    <t xml:space="preserve">Consilier personal </t>
  </si>
  <si>
    <t xml:space="preserve">                                                     Presedinte de sedinta,</t>
  </si>
  <si>
    <t>Secretar grad II</t>
  </si>
  <si>
    <t>7500 necesar cons</t>
  </si>
  <si>
    <t xml:space="preserve">                                                    Stroia Ioan</t>
  </si>
  <si>
    <t>Anexa 1 la HCL 122/21.12.2017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</si>
</sst>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2" xfId="0" applyFill="1" applyBorder="1"/>
    <xf numFmtId="0" fontId="0" fillId="0" borderId="1" xfId="0" applyFill="1" applyBorder="1"/>
    <xf numFmtId="1" fontId="0" fillId="0" borderId="1" xfId="0" applyNumberFormat="1" applyBorder="1"/>
    <xf numFmtId="0" fontId="0" fillId="0" borderId="2" xfId="0" applyBorder="1" applyAlignment="1">
      <alignment horizontal="center"/>
    </xf>
    <xf numFmtId="0" fontId="0" fillId="2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C2" sqref="C2"/>
    </sheetView>
  </sheetViews>
  <sheetFormatPr defaultRowHeight="15" x14ac:dyDescent="0.25"/>
  <cols>
    <col min="1" max="1" width="52.140625" customWidth="1"/>
    <col min="2" max="2" width="8.28515625" customWidth="1"/>
    <col min="3" max="3" width="10.28515625" customWidth="1"/>
    <col min="4" max="4" width="14.5703125" customWidth="1"/>
  </cols>
  <sheetData>
    <row r="1" spans="1:9" x14ac:dyDescent="0.25">
      <c r="C1" t="s">
        <v>37</v>
      </c>
    </row>
    <row r="5" spans="1:9" x14ac:dyDescent="0.25">
      <c r="A5" t="s">
        <v>0</v>
      </c>
    </row>
    <row r="7" spans="1:9" x14ac:dyDescent="0.25">
      <c r="A7" s="1" t="s">
        <v>1</v>
      </c>
      <c r="B7" s="1" t="s">
        <v>27</v>
      </c>
      <c r="C7" s="1" t="s">
        <v>3</v>
      </c>
      <c r="D7" s="1" t="s">
        <v>4</v>
      </c>
      <c r="E7" s="7" t="s">
        <v>2</v>
      </c>
      <c r="F7" s="7" t="s">
        <v>2</v>
      </c>
      <c r="G7" s="7" t="s">
        <v>2</v>
      </c>
      <c r="H7" s="7" t="s">
        <v>2</v>
      </c>
      <c r="I7" s="7" t="s">
        <v>2</v>
      </c>
    </row>
    <row r="8" spans="1:9" x14ac:dyDescent="0.25">
      <c r="A8" s="2"/>
      <c r="B8" s="2" t="s">
        <v>26</v>
      </c>
      <c r="C8" s="2"/>
      <c r="D8" s="3"/>
      <c r="E8" s="3">
        <v>1</v>
      </c>
      <c r="F8" s="3">
        <v>2</v>
      </c>
      <c r="G8" s="3">
        <v>3</v>
      </c>
      <c r="H8" s="3">
        <v>4</v>
      </c>
      <c r="I8" s="3">
        <v>5</v>
      </c>
    </row>
    <row r="9" spans="1:9" x14ac:dyDescent="0.25">
      <c r="A9" s="4" t="s">
        <v>34</v>
      </c>
      <c r="B9" s="5" t="s">
        <v>5</v>
      </c>
      <c r="C9" s="6">
        <v>2.98</v>
      </c>
      <c r="D9" s="4">
        <v>5662</v>
      </c>
      <c r="E9" s="4"/>
      <c r="F9" s="4"/>
      <c r="G9" s="4"/>
      <c r="H9" s="4"/>
      <c r="I9" s="4">
        <v>5662</v>
      </c>
    </row>
    <row r="10" spans="1:9" x14ac:dyDescent="0.25">
      <c r="A10" s="7" t="s">
        <v>28</v>
      </c>
      <c r="B10" s="10" t="s">
        <v>5</v>
      </c>
      <c r="C10" s="6">
        <v>2.17</v>
      </c>
      <c r="D10" s="9">
        <v>4123</v>
      </c>
      <c r="E10" s="9">
        <f>D10*7.5%+D10</f>
        <v>4432.2250000000004</v>
      </c>
      <c r="F10" s="9">
        <f>E10*5%+E10</f>
        <v>4653.8362500000003</v>
      </c>
      <c r="G10" s="9">
        <f>F10*5%+F10</f>
        <v>4886.5280625000005</v>
      </c>
      <c r="H10" s="9">
        <f>G10*2.5%+G10</f>
        <v>5008.6912640625005</v>
      </c>
      <c r="I10" s="9">
        <f>H10*2.5%+H10</f>
        <v>5133.9085456640632</v>
      </c>
    </row>
    <row r="11" spans="1:9" x14ac:dyDescent="0.25">
      <c r="A11" s="8" t="s">
        <v>29</v>
      </c>
      <c r="B11" s="5" t="s">
        <v>6</v>
      </c>
      <c r="C11" s="6">
        <v>1.66</v>
      </c>
      <c r="D11" s="9">
        <v>3154</v>
      </c>
      <c r="E11" s="9">
        <f>D11*7.5%+D11</f>
        <v>3390.55</v>
      </c>
      <c r="F11" s="9">
        <f>E11*5%+E11</f>
        <v>3560.0775000000003</v>
      </c>
      <c r="G11" s="9">
        <f>F11*5%+F11</f>
        <v>3738.0813750000002</v>
      </c>
      <c r="H11" s="9">
        <f>G11*2.5%+G11</f>
        <v>3831.5334093750002</v>
      </c>
      <c r="I11" s="9">
        <f>H11*2.5%+H11</f>
        <v>3927.3217446093754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18"/>
  <sheetViews>
    <sheetView workbookViewId="0">
      <selection activeCell="B18" sqref="B18"/>
    </sheetView>
  </sheetViews>
  <sheetFormatPr defaultRowHeight="15" x14ac:dyDescent="0.25"/>
  <cols>
    <col min="2" max="2" width="43.42578125" customWidth="1"/>
  </cols>
  <sheetData>
    <row r="5" spans="2:10" x14ac:dyDescent="0.25">
      <c r="B5" t="s">
        <v>30</v>
      </c>
    </row>
    <row r="7" spans="2:10" x14ac:dyDescent="0.25">
      <c r="B7" s="1" t="s">
        <v>1</v>
      </c>
      <c r="C7" s="1" t="s">
        <v>27</v>
      </c>
      <c r="D7" s="1" t="s">
        <v>3</v>
      </c>
      <c r="E7" s="1" t="s">
        <v>4</v>
      </c>
      <c r="F7" s="7" t="s">
        <v>2</v>
      </c>
      <c r="G7" s="7" t="s">
        <v>2</v>
      </c>
      <c r="H7" s="7" t="s">
        <v>2</v>
      </c>
      <c r="I7" s="7" t="s">
        <v>2</v>
      </c>
      <c r="J7" s="7" t="s">
        <v>2</v>
      </c>
    </row>
    <row r="8" spans="2:10" x14ac:dyDescent="0.25">
      <c r="B8" s="2"/>
      <c r="C8" s="2" t="s">
        <v>26</v>
      </c>
      <c r="D8" s="2"/>
      <c r="E8" s="3"/>
      <c r="F8" s="3">
        <v>1</v>
      </c>
      <c r="G8" s="3">
        <v>2</v>
      </c>
      <c r="H8" s="3">
        <v>3</v>
      </c>
      <c r="I8" s="3">
        <v>4</v>
      </c>
      <c r="J8" s="3">
        <v>5</v>
      </c>
    </row>
    <row r="9" spans="2:10" x14ac:dyDescent="0.25">
      <c r="B9" s="4" t="s">
        <v>31</v>
      </c>
      <c r="C9" s="5"/>
      <c r="D9" s="6">
        <v>3</v>
      </c>
      <c r="E9" s="4">
        <v>5700</v>
      </c>
      <c r="F9" s="4"/>
      <c r="G9" s="4"/>
      <c r="H9" s="4"/>
      <c r="I9" s="4"/>
      <c r="J9" s="4">
        <v>5700</v>
      </c>
    </row>
    <row r="10" spans="2:10" x14ac:dyDescent="0.25">
      <c r="B10" s="7" t="s">
        <v>32</v>
      </c>
      <c r="C10" s="5"/>
      <c r="D10" s="6">
        <v>3</v>
      </c>
      <c r="E10" s="4">
        <v>5700</v>
      </c>
      <c r="F10" s="4"/>
      <c r="G10" s="4"/>
      <c r="H10" s="4"/>
      <c r="I10" s="4"/>
      <c r="J10" s="4">
        <v>5700</v>
      </c>
    </row>
    <row r="11" spans="2:10" x14ac:dyDescent="0.25">
      <c r="B11" s="7" t="s">
        <v>7</v>
      </c>
      <c r="C11" s="10" t="s">
        <v>10</v>
      </c>
      <c r="D11" s="6">
        <v>1</v>
      </c>
      <c r="E11" s="9">
        <v>1900</v>
      </c>
      <c r="F11" s="9">
        <f>E11*7.5%+E11</f>
        <v>2042.5</v>
      </c>
      <c r="G11" s="9">
        <f>F11*5%+F11</f>
        <v>2144.625</v>
      </c>
      <c r="H11" s="9">
        <f>G11*5%+G11</f>
        <v>2251.8562499999998</v>
      </c>
      <c r="I11" s="9">
        <f>H11*2.5%+H11</f>
        <v>2308.1526562499998</v>
      </c>
      <c r="J11" s="9">
        <f>I11*2.5%+I11</f>
        <v>2365.8564726562499</v>
      </c>
    </row>
    <row r="12" spans="2:10" x14ac:dyDescent="0.25">
      <c r="B12" s="4" t="s">
        <v>8</v>
      </c>
      <c r="C12" s="5" t="s">
        <v>6</v>
      </c>
      <c r="D12" s="4">
        <v>1.65</v>
      </c>
      <c r="E12" s="4">
        <v>3135</v>
      </c>
      <c r="F12" s="9">
        <f t="shared" ref="F12:F14" si="0">E12*7.5%+E12</f>
        <v>3370.125</v>
      </c>
      <c r="G12" s="9">
        <f t="shared" ref="G12:H14" si="1">F12*5%+F12</f>
        <v>3538.6312499999999</v>
      </c>
      <c r="H12" s="9">
        <f t="shared" si="1"/>
        <v>3715.5628124999998</v>
      </c>
      <c r="I12" s="9">
        <f t="shared" ref="I12:J14" si="2">H12*2.5%+H12</f>
        <v>3808.4518828124997</v>
      </c>
      <c r="J12" s="9">
        <f t="shared" si="2"/>
        <v>3903.6631798828121</v>
      </c>
    </row>
    <row r="13" spans="2:10" x14ac:dyDescent="0.25">
      <c r="B13" s="4" t="s">
        <v>11</v>
      </c>
      <c r="C13" s="10" t="s">
        <v>10</v>
      </c>
      <c r="D13" s="4">
        <v>1.31</v>
      </c>
      <c r="E13" s="4">
        <v>2489</v>
      </c>
      <c r="F13" s="9">
        <f t="shared" si="0"/>
        <v>2675.6750000000002</v>
      </c>
      <c r="G13" s="9">
        <f t="shared" si="1"/>
        <v>2809.4587500000002</v>
      </c>
      <c r="H13" s="9">
        <f t="shared" si="1"/>
        <v>2949.9316875000004</v>
      </c>
      <c r="I13" s="9">
        <f t="shared" si="2"/>
        <v>3023.6799796875002</v>
      </c>
      <c r="J13" s="9">
        <f t="shared" si="2"/>
        <v>3099.2719791796876</v>
      </c>
    </row>
    <row r="14" spans="2:10" x14ac:dyDescent="0.25">
      <c r="B14" s="4" t="s">
        <v>9</v>
      </c>
      <c r="C14" s="5" t="s">
        <v>10</v>
      </c>
      <c r="D14" s="4">
        <v>1.31</v>
      </c>
      <c r="E14" s="4">
        <v>2489</v>
      </c>
      <c r="F14" s="9">
        <f t="shared" si="0"/>
        <v>2675.6750000000002</v>
      </c>
      <c r="G14" s="9">
        <f t="shared" si="1"/>
        <v>2809.4587500000002</v>
      </c>
      <c r="H14" s="9">
        <f t="shared" si="1"/>
        <v>2949.9316875000004</v>
      </c>
      <c r="I14" s="9">
        <f t="shared" si="2"/>
        <v>3023.6799796875002</v>
      </c>
      <c r="J14" s="9">
        <f t="shared" si="2"/>
        <v>3099.2719791796876</v>
      </c>
    </row>
    <row r="16" spans="2:10" x14ac:dyDescent="0.25">
      <c r="G16" t="s">
        <v>23</v>
      </c>
    </row>
    <row r="17" spans="2:7" x14ac:dyDescent="0.25">
      <c r="B17" t="s">
        <v>33</v>
      </c>
      <c r="G17" t="s">
        <v>24</v>
      </c>
    </row>
    <row r="18" spans="2:7" x14ac:dyDescent="0.25">
      <c r="B18" t="s">
        <v>36</v>
      </c>
      <c r="G18" t="s">
        <v>25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workbookViewId="0">
      <selection activeCell="L9" sqref="L9"/>
    </sheetView>
  </sheetViews>
  <sheetFormatPr defaultRowHeight="15" x14ac:dyDescent="0.25"/>
  <cols>
    <col min="2" max="2" width="17.5703125" customWidth="1"/>
    <col min="3" max="3" width="20.85546875" customWidth="1"/>
    <col min="4" max="4" width="12.7109375" customWidth="1"/>
    <col min="5" max="5" width="14.140625" customWidth="1"/>
    <col min="6" max="6" width="12.85546875" customWidth="1"/>
    <col min="7" max="7" width="10" customWidth="1"/>
    <col min="8" max="8" width="12" customWidth="1"/>
    <col min="9" max="9" width="16.42578125" customWidth="1"/>
  </cols>
  <sheetData>
    <row r="2" spans="1:12" x14ac:dyDescent="0.25">
      <c r="A2" t="s">
        <v>16</v>
      </c>
      <c r="B2" t="s">
        <v>12</v>
      </c>
      <c r="C2" t="s">
        <v>13</v>
      </c>
      <c r="D2" t="s">
        <v>14</v>
      </c>
      <c r="E2" t="s">
        <v>15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</row>
    <row r="3" spans="1:12" x14ac:dyDescent="0.25">
      <c r="A3" s="11">
        <v>51</v>
      </c>
      <c r="B3" s="11">
        <f>B4+B5+B6+B7+B8+B9+B10+B11</f>
        <v>625000</v>
      </c>
      <c r="C3" s="11">
        <f>C4+C5+C6+C7+C8+C9+C10+C11</f>
        <v>333993</v>
      </c>
      <c r="D3" s="11">
        <f>B3-C3</f>
        <v>291007</v>
      </c>
      <c r="E3" s="11">
        <f>E4+E5+E6+E7+E8+E9+E10+E11</f>
        <v>294535</v>
      </c>
      <c r="F3" s="11">
        <f>D3-E3</f>
        <v>-3528</v>
      </c>
      <c r="G3" s="12">
        <f>G4+G5+G6+G7+G8+G9+G11</f>
        <v>5500</v>
      </c>
      <c r="H3" s="11">
        <f>G3+D3</f>
        <v>296507</v>
      </c>
      <c r="I3" s="11">
        <f>H3-E3</f>
        <v>1972</v>
      </c>
      <c r="J3">
        <f>C3+E3</f>
        <v>628528</v>
      </c>
    </row>
    <row r="4" spans="1:12" x14ac:dyDescent="0.25">
      <c r="A4">
        <v>100101</v>
      </c>
      <c r="B4">
        <v>412000</v>
      </c>
      <c r="C4">
        <v>213881</v>
      </c>
      <c r="D4">
        <f t="shared" ref="D4:D38" si="0">B4-C4</f>
        <v>198119</v>
      </c>
      <c r="E4">
        <f>45298*5</f>
        <v>226490</v>
      </c>
      <c r="F4">
        <f t="shared" ref="F4:F38" si="1">D4-E4</f>
        <v>-28371</v>
      </c>
      <c r="G4">
        <v>28500</v>
      </c>
      <c r="H4">
        <f t="shared" ref="H4:H38" si="2">G4+D4</f>
        <v>226619</v>
      </c>
      <c r="I4">
        <f t="shared" ref="I4:I38" si="3">H4-E4</f>
        <v>129</v>
      </c>
      <c r="J4">
        <f t="shared" ref="J4:J40" si="4">C4+E4</f>
        <v>440371</v>
      </c>
    </row>
    <row r="5" spans="1:12" x14ac:dyDescent="0.25">
      <c r="A5">
        <v>100112</v>
      </c>
      <c r="B5">
        <v>15900</v>
      </c>
      <c r="C5">
        <v>11796</v>
      </c>
      <c r="D5">
        <f t="shared" si="0"/>
        <v>4104</v>
      </c>
      <c r="E5">
        <v>17400</v>
      </c>
      <c r="F5">
        <f t="shared" si="1"/>
        <v>-13296</v>
      </c>
      <c r="G5">
        <v>13500</v>
      </c>
      <c r="H5">
        <f t="shared" si="2"/>
        <v>17604</v>
      </c>
      <c r="I5">
        <f t="shared" si="3"/>
        <v>204</v>
      </c>
      <c r="J5">
        <f t="shared" si="4"/>
        <v>29196</v>
      </c>
      <c r="L5" t="s">
        <v>35</v>
      </c>
    </row>
    <row r="6" spans="1:12" x14ac:dyDescent="0.25">
      <c r="A6">
        <v>100130</v>
      </c>
      <c r="B6">
        <v>88000</v>
      </c>
      <c r="C6">
        <v>47424</v>
      </c>
      <c r="D6">
        <f t="shared" si="0"/>
        <v>40576</v>
      </c>
      <c r="E6">
        <v>0</v>
      </c>
      <c r="F6">
        <f t="shared" si="1"/>
        <v>40576</v>
      </c>
      <c r="G6">
        <v>-40000</v>
      </c>
      <c r="H6">
        <f t="shared" si="2"/>
        <v>576</v>
      </c>
      <c r="I6">
        <f t="shared" si="3"/>
        <v>576</v>
      </c>
      <c r="J6">
        <f t="shared" si="4"/>
        <v>47424</v>
      </c>
    </row>
    <row r="7" spans="1:12" x14ac:dyDescent="0.25">
      <c r="A7">
        <v>100301</v>
      </c>
      <c r="B7">
        <v>76000</v>
      </c>
      <c r="C7">
        <v>43172</v>
      </c>
      <c r="D7">
        <f t="shared" si="0"/>
        <v>32828</v>
      </c>
      <c r="E7">
        <v>35785</v>
      </c>
      <c r="F7">
        <f t="shared" si="1"/>
        <v>-2957</v>
      </c>
      <c r="G7">
        <v>3000</v>
      </c>
      <c r="H7">
        <f t="shared" si="2"/>
        <v>35828</v>
      </c>
      <c r="I7">
        <f t="shared" si="3"/>
        <v>43</v>
      </c>
      <c r="J7">
        <f t="shared" si="4"/>
        <v>78957</v>
      </c>
    </row>
    <row r="8" spans="1:12" x14ac:dyDescent="0.25">
      <c r="A8">
        <v>100302</v>
      </c>
      <c r="B8">
        <v>3000</v>
      </c>
      <c r="C8">
        <v>1311</v>
      </c>
      <c r="D8">
        <f t="shared" si="0"/>
        <v>1689</v>
      </c>
      <c r="E8">
        <v>1070</v>
      </c>
      <c r="F8">
        <f t="shared" si="1"/>
        <v>619</v>
      </c>
      <c r="G8">
        <v>-500</v>
      </c>
      <c r="H8">
        <f t="shared" si="2"/>
        <v>1189</v>
      </c>
      <c r="I8">
        <f t="shared" si="3"/>
        <v>119</v>
      </c>
      <c r="J8">
        <f t="shared" si="4"/>
        <v>2381</v>
      </c>
    </row>
    <row r="9" spans="1:12" x14ac:dyDescent="0.25">
      <c r="A9">
        <v>100303</v>
      </c>
      <c r="B9">
        <v>24900</v>
      </c>
      <c r="C9">
        <v>14158</v>
      </c>
      <c r="D9">
        <f t="shared" si="0"/>
        <v>10742</v>
      </c>
      <c r="E9">
        <v>11775</v>
      </c>
      <c r="F9">
        <f t="shared" si="1"/>
        <v>-1033</v>
      </c>
      <c r="G9">
        <v>1500</v>
      </c>
      <c r="H9">
        <f t="shared" si="2"/>
        <v>12242</v>
      </c>
      <c r="I9">
        <f t="shared" si="3"/>
        <v>467</v>
      </c>
      <c r="J9">
        <f t="shared" si="4"/>
        <v>25933</v>
      </c>
    </row>
    <row r="10" spans="1:12" x14ac:dyDescent="0.25">
      <c r="A10">
        <v>100304</v>
      </c>
      <c r="B10">
        <v>700</v>
      </c>
      <c r="C10">
        <v>394</v>
      </c>
      <c r="D10">
        <f t="shared" si="0"/>
        <v>306</v>
      </c>
      <c r="E10">
        <v>300</v>
      </c>
      <c r="F10">
        <f t="shared" si="1"/>
        <v>6</v>
      </c>
      <c r="H10">
        <f t="shared" si="2"/>
        <v>306</v>
      </c>
      <c r="I10">
        <f t="shared" si="3"/>
        <v>6</v>
      </c>
      <c r="J10">
        <f t="shared" si="4"/>
        <v>694</v>
      </c>
    </row>
    <row r="11" spans="1:12" x14ac:dyDescent="0.25">
      <c r="A11">
        <v>100306</v>
      </c>
      <c r="B11">
        <v>4500</v>
      </c>
      <c r="C11">
        <v>1857</v>
      </c>
      <c r="D11">
        <f t="shared" si="0"/>
        <v>2643</v>
      </c>
      <c r="E11">
        <v>1715</v>
      </c>
      <c r="F11">
        <f t="shared" si="1"/>
        <v>928</v>
      </c>
      <c r="G11">
        <v>-500</v>
      </c>
      <c r="H11">
        <f t="shared" si="2"/>
        <v>2143</v>
      </c>
      <c r="I11">
        <f t="shared" si="3"/>
        <v>428</v>
      </c>
      <c r="J11">
        <f t="shared" si="4"/>
        <v>3572</v>
      </c>
    </row>
    <row r="12" spans="1:12" x14ac:dyDescent="0.25">
      <c r="A12" s="11">
        <v>61</v>
      </c>
      <c r="B12" s="11">
        <f>B13+B14+B15+B16+B17+B18+B19+B20</f>
        <v>26500</v>
      </c>
      <c r="C12" s="11">
        <f>C13+C14+C15+C16+C17+C18+C19+C20</f>
        <v>12678</v>
      </c>
      <c r="D12" s="11">
        <f t="shared" si="0"/>
        <v>13822</v>
      </c>
      <c r="E12" s="11">
        <f>E13+E16+E17+E18+E19+E20</f>
        <v>14440</v>
      </c>
      <c r="F12" s="11">
        <f t="shared" si="1"/>
        <v>-618</v>
      </c>
      <c r="G12" s="12">
        <f>G13+G16+G18</f>
        <v>1000</v>
      </c>
      <c r="H12" s="11">
        <f t="shared" si="2"/>
        <v>14822</v>
      </c>
      <c r="I12" s="11">
        <f t="shared" si="3"/>
        <v>382</v>
      </c>
      <c r="J12">
        <f t="shared" si="4"/>
        <v>27118</v>
      </c>
    </row>
    <row r="13" spans="1:12" x14ac:dyDescent="0.25">
      <c r="A13">
        <v>100101</v>
      </c>
      <c r="B13">
        <v>21600</v>
      </c>
      <c r="C13">
        <v>10353</v>
      </c>
      <c r="D13">
        <f t="shared" si="0"/>
        <v>11247</v>
      </c>
      <c r="E13">
        <v>11785</v>
      </c>
      <c r="F13">
        <f t="shared" si="1"/>
        <v>-538</v>
      </c>
      <c r="G13">
        <v>700</v>
      </c>
      <c r="H13">
        <f t="shared" si="2"/>
        <v>11947</v>
      </c>
      <c r="I13">
        <f t="shared" si="3"/>
        <v>162</v>
      </c>
      <c r="J13">
        <f t="shared" si="4"/>
        <v>22138</v>
      </c>
    </row>
    <row r="14" spans="1:12" x14ac:dyDescent="0.25">
      <c r="A14">
        <v>100112</v>
      </c>
      <c r="D14">
        <f t="shared" si="0"/>
        <v>0</v>
      </c>
      <c r="F14">
        <f t="shared" si="1"/>
        <v>0</v>
      </c>
      <c r="H14">
        <f t="shared" si="2"/>
        <v>0</v>
      </c>
      <c r="I14">
        <f t="shared" si="3"/>
        <v>0</v>
      </c>
      <c r="J14">
        <f t="shared" si="4"/>
        <v>0</v>
      </c>
    </row>
    <row r="15" spans="1:12" x14ac:dyDescent="0.25">
      <c r="A15">
        <v>100130</v>
      </c>
      <c r="D15">
        <f t="shared" si="0"/>
        <v>0</v>
      </c>
      <c r="F15">
        <f t="shared" si="1"/>
        <v>0</v>
      </c>
      <c r="H15">
        <f t="shared" si="2"/>
        <v>0</v>
      </c>
      <c r="I15">
        <f t="shared" si="3"/>
        <v>0</v>
      </c>
      <c r="J15">
        <f t="shared" si="4"/>
        <v>0</v>
      </c>
    </row>
    <row r="16" spans="1:12" x14ac:dyDescent="0.25">
      <c r="A16">
        <v>100301</v>
      </c>
      <c r="B16">
        <v>3400</v>
      </c>
      <c r="C16">
        <v>1633</v>
      </c>
      <c r="D16">
        <f t="shared" si="0"/>
        <v>1767</v>
      </c>
      <c r="E16">
        <v>1860</v>
      </c>
      <c r="F16">
        <f t="shared" si="1"/>
        <v>-93</v>
      </c>
      <c r="G16">
        <v>100</v>
      </c>
      <c r="H16">
        <f t="shared" si="2"/>
        <v>1867</v>
      </c>
      <c r="I16">
        <f t="shared" si="3"/>
        <v>7</v>
      </c>
      <c r="J16">
        <f t="shared" si="4"/>
        <v>3493</v>
      </c>
    </row>
    <row r="17" spans="1:10" x14ac:dyDescent="0.25">
      <c r="A17">
        <v>100302</v>
      </c>
      <c r="B17">
        <v>150</v>
      </c>
      <c r="C17">
        <v>52</v>
      </c>
      <c r="D17">
        <f t="shared" si="0"/>
        <v>98</v>
      </c>
      <c r="E17">
        <v>60</v>
      </c>
      <c r="F17">
        <f t="shared" si="1"/>
        <v>38</v>
      </c>
      <c r="H17">
        <f t="shared" si="2"/>
        <v>98</v>
      </c>
      <c r="I17">
        <f t="shared" si="3"/>
        <v>38</v>
      </c>
      <c r="J17">
        <f t="shared" si="4"/>
        <v>112</v>
      </c>
    </row>
    <row r="18" spans="1:10" x14ac:dyDescent="0.25">
      <c r="A18">
        <v>100303</v>
      </c>
      <c r="B18">
        <v>1000</v>
      </c>
      <c r="C18">
        <v>539</v>
      </c>
      <c r="D18">
        <f t="shared" si="0"/>
        <v>461</v>
      </c>
      <c r="E18">
        <v>615</v>
      </c>
      <c r="F18">
        <f t="shared" si="1"/>
        <v>-154</v>
      </c>
      <c r="G18">
        <v>200</v>
      </c>
      <c r="H18">
        <f t="shared" si="2"/>
        <v>661</v>
      </c>
      <c r="I18">
        <f t="shared" si="3"/>
        <v>46</v>
      </c>
      <c r="J18">
        <f t="shared" si="4"/>
        <v>1154</v>
      </c>
    </row>
    <row r="19" spans="1:10" x14ac:dyDescent="0.25">
      <c r="A19">
        <v>100304</v>
      </c>
      <c r="B19">
        <v>150</v>
      </c>
      <c r="C19">
        <v>14</v>
      </c>
      <c r="D19">
        <f t="shared" si="0"/>
        <v>136</v>
      </c>
      <c r="E19">
        <v>20</v>
      </c>
      <c r="F19">
        <f t="shared" si="1"/>
        <v>116</v>
      </c>
      <c r="H19">
        <f t="shared" si="2"/>
        <v>136</v>
      </c>
      <c r="I19">
        <f t="shared" si="3"/>
        <v>116</v>
      </c>
      <c r="J19">
        <f t="shared" si="4"/>
        <v>34</v>
      </c>
    </row>
    <row r="20" spans="1:10" x14ac:dyDescent="0.25">
      <c r="A20">
        <v>100306</v>
      </c>
      <c r="B20">
        <v>200</v>
      </c>
      <c r="C20">
        <v>87</v>
      </c>
      <c r="D20">
        <f t="shared" si="0"/>
        <v>113</v>
      </c>
      <c r="E20">
        <v>100</v>
      </c>
      <c r="F20">
        <f t="shared" si="1"/>
        <v>13</v>
      </c>
      <c r="H20">
        <f t="shared" si="2"/>
        <v>113</v>
      </c>
      <c r="I20">
        <f t="shared" si="3"/>
        <v>13</v>
      </c>
      <c r="J20">
        <f t="shared" si="4"/>
        <v>187</v>
      </c>
    </row>
    <row r="21" spans="1:10" x14ac:dyDescent="0.25">
      <c r="A21" s="11">
        <v>68</v>
      </c>
      <c r="B21" s="11">
        <f>B22+B23+B24+B25+B26+B27+B28+B29</f>
        <v>246000</v>
      </c>
      <c r="C21" s="11">
        <f>C22+C23+C24+C25+C26+C27+C28+C29</f>
        <v>129858</v>
      </c>
      <c r="D21" s="11">
        <f t="shared" si="0"/>
        <v>116142</v>
      </c>
      <c r="E21" s="11">
        <f>E22+E25+E26+E27+E28+E29</f>
        <v>84220</v>
      </c>
      <c r="F21" s="11">
        <f t="shared" si="1"/>
        <v>31922</v>
      </c>
      <c r="G21" s="11"/>
      <c r="H21" s="11">
        <f t="shared" si="2"/>
        <v>116142</v>
      </c>
      <c r="I21" s="11">
        <f t="shared" si="3"/>
        <v>31922</v>
      </c>
      <c r="J21">
        <f t="shared" si="4"/>
        <v>214078</v>
      </c>
    </row>
    <row r="22" spans="1:10" x14ac:dyDescent="0.25">
      <c r="A22">
        <v>100101</v>
      </c>
      <c r="B22">
        <v>199000</v>
      </c>
      <c r="C22">
        <v>106164</v>
      </c>
      <c r="D22">
        <f t="shared" si="0"/>
        <v>92836</v>
      </c>
      <c r="E22">
        <v>68785</v>
      </c>
      <c r="F22">
        <f t="shared" si="1"/>
        <v>24051</v>
      </c>
      <c r="H22">
        <f t="shared" si="2"/>
        <v>92836</v>
      </c>
      <c r="I22">
        <f t="shared" si="3"/>
        <v>24051</v>
      </c>
      <c r="J22">
        <f t="shared" si="4"/>
        <v>174949</v>
      </c>
    </row>
    <row r="23" spans="1:10" x14ac:dyDescent="0.25">
      <c r="A23">
        <v>100112</v>
      </c>
      <c r="D23">
        <f t="shared" si="0"/>
        <v>0</v>
      </c>
      <c r="F23">
        <f t="shared" si="1"/>
        <v>0</v>
      </c>
      <c r="H23">
        <f t="shared" si="2"/>
        <v>0</v>
      </c>
      <c r="I23">
        <f t="shared" si="3"/>
        <v>0</v>
      </c>
      <c r="J23">
        <f t="shared" si="4"/>
        <v>0</v>
      </c>
    </row>
    <row r="24" spans="1:10" x14ac:dyDescent="0.25">
      <c r="A24">
        <v>100130</v>
      </c>
      <c r="D24">
        <f t="shared" si="0"/>
        <v>0</v>
      </c>
      <c r="F24">
        <f t="shared" si="1"/>
        <v>0</v>
      </c>
      <c r="H24">
        <f t="shared" si="2"/>
        <v>0</v>
      </c>
      <c r="I24">
        <f t="shared" si="3"/>
        <v>0</v>
      </c>
      <c r="J24">
        <f t="shared" si="4"/>
        <v>0</v>
      </c>
    </row>
    <row r="25" spans="1:10" x14ac:dyDescent="0.25">
      <c r="A25">
        <v>100301</v>
      </c>
      <c r="B25">
        <v>32000</v>
      </c>
      <c r="C25">
        <v>16795</v>
      </c>
      <c r="D25">
        <f t="shared" si="0"/>
        <v>15205</v>
      </c>
      <c r="E25">
        <v>10870</v>
      </c>
      <c r="F25">
        <f t="shared" si="1"/>
        <v>4335</v>
      </c>
      <c r="H25">
        <f t="shared" si="2"/>
        <v>15205</v>
      </c>
      <c r="I25">
        <f t="shared" si="3"/>
        <v>4335</v>
      </c>
      <c r="J25">
        <f t="shared" si="4"/>
        <v>27665</v>
      </c>
    </row>
    <row r="26" spans="1:10" x14ac:dyDescent="0.25">
      <c r="A26">
        <v>100302</v>
      </c>
      <c r="B26">
        <v>1000</v>
      </c>
      <c r="C26">
        <v>464</v>
      </c>
      <c r="D26">
        <f t="shared" si="0"/>
        <v>536</v>
      </c>
      <c r="E26">
        <v>300</v>
      </c>
      <c r="F26">
        <f t="shared" si="1"/>
        <v>236</v>
      </c>
      <c r="H26">
        <f t="shared" si="2"/>
        <v>536</v>
      </c>
      <c r="I26">
        <f t="shared" si="3"/>
        <v>236</v>
      </c>
      <c r="J26">
        <f t="shared" si="4"/>
        <v>764</v>
      </c>
    </row>
    <row r="27" spans="1:10" x14ac:dyDescent="0.25">
      <c r="A27">
        <v>100303</v>
      </c>
      <c r="B27">
        <v>11000</v>
      </c>
      <c r="C27">
        <v>5479</v>
      </c>
      <c r="D27">
        <f t="shared" si="0"/>
        <v>5521</v>
      </c>
      <c r="E27">
        <v>3575</v>
      </c>
      <c r="F27">
        <f t="shared" si="1"/>
        <v>1946</v>
      </c>
      <c r="H27">
        <f t="shared" si="2"/>
        <v>5521</v>
      </c>
      <c r="I27">
        <f t="shared" si="3"/>
        <v>1946</v>
      </c>
      <c r="J27">
        <f t="shared" si="4"/>
        <v>9054</v>
      </c>
    </row>
    <row r="28" spans="1:10" x14ac:dyDescent="0.25">
      <c r="A28">
        <v>100304</v>
      </c>
      <c r="B28">
        <v>1000</v>
      </c>
      <c r="C28">
        <v>161</v>
      </c>
      <c r="D28">
        <f t="shared" si="0"/>
        <v>839</v>
      </c>
      <c r="E28">
        <v>105</v>
      </c>
      <c r="F28">
        <f t="shared" si="1"/>
        <v>734</v>
      </c>
      <c r="H28">
        <f t="shared" si="2"/>
        <v>839</v>
      </c>
      <c r="I28">
        <f t="shared" si="3"/>
        <v>734</v>
      </c>
      <c r="J28">
        <f t="shared" si="4"/>
        <v>266</v>
      </c>
    </row>
    <row r="29" spans="1:10" x14ac:dyDescent="0.25">
      <c r="A29">
        <v>100306</v>
      </c>
      <c r="B29">
        <v>2000</v>
      </c>
      <c r="C29">
        <v>795</v>
      </c>
      <c r="D29">
        <f t="shared" si="0"/>
        <v>1205</v>
      </c>
      <c r="E29">
        <v>585</v>
      </c>
      <c r="F29">
        <f t="shared" si="1"/>
        <v>620</v>
      </c>
      <c r="H29">
        <f t="shared" si="2"/>
        <v>1205</v>
      </c>
      <c r="I29">
        <f t="shared" si="3"/>
        <v>620</v>
      </c>
      <c r="J29">
        <f t="shared" si="4"/>
        <v>1380</v>
      </c>
    </row>
    <row r="30" spans="1:10" x14ac:dyDescent="0.25">
      <c r="A30" s="11">
        <v>87</v>
      </c>
      <c r="B30" s="11">
        <f>B31+B32+B33+B34+B35+B36+B37+B38</f>
        <v>26500</v>
      </c>
      <c r="C30" s="11">
        <f>C31+C32+C33+C34+C35+C36+C37+C38</f>
        <v>12678</v>
      </c>
      <c r="D30" s="11">
        <f t="shared" si="0"/>
        <v>13822</v>
      </c>
      <c r="E30" s="11">
        <f>E31+E34+E35+E36+E37+E38</f>
        <v>17795</v>
      </c>
      <c r="F30" s="11">
        <f t="shared" si="1"/>
        <v>-3973</v>
      </c>
      <c r="G30" s="12">
        <f>G31+G32+G33+G34+G35+G36+G37+G38</f>
        <v>5500</v>
      </c>
      <c r="H30" s="11">
        <f t="shared" si="2"/>
        <v>19322</v>
      </c>
      <c r="I30" s="11">
        <f t="shared" si="3"/>
        <v>1527</v>
      </c>
      <c r="J30">
        <f t="shared" si="4"/>
        <v>30473</v>
      </c>
    </row>
    <row r="31" spans="1:10" x14ac:dyDescent="0.25">
      <c r="A31">
        <v>100101</v>
      </c>
      <c r="B31">
        <v>20500</v>
      </c>
      <c r="C31">
        <v>10353</v>
      </c>
      <c r="D31">
        <f t="shared" si="0"/>
        <v>10147</v>
      </c>
      <c r="E31">
        <v>14525</v>
      </c>
      <c r="F31">
        <f t="shared" si="1"/>
        <v>-4378</v>
      </c>
      <c r="G31">
        <v>5000</v>
      </c>
      <c r="H31">
        <f t="shared" si="2"/>
        <v>15147</v>
      </c>
      <c r="I31">
        <f t="shared" si="3"/>
        <v>622</v>
      </c>
      <c r="J31">
        <f t="shared" si="4"/>
        <v>24878</v>
      </c>
    </row>
    <row r="32" spans="1:10" x14ac:dyDescent="0.25">
      <c r="A32">
        <v>100112</v>
      </c>
      <c r="D32">
        <f t="shared" si="0"/>
        <v>0</v>
      </c>
      <c r="F32">
        <f t="shared" si="1"/>
        <v>0</v>
      </c>
      <c r="H32">
        <f t="shared" si="2"/>
        <v>0</v>
      </c>
      <c r="I32">
        <f t="shared" si="3"/>
        <v>0</v>
      </c>
      <c r="J32">
        <f t="shared" si="4"/>
        <v>0</v>
      </c>
    </row>
    <row r="33" spans="1:10" x14ac:dyDescent="0.25">
      <c r="A33">
        <v>100130</v>
      </c>
      <c r="D33">
        <f t="shared" si="0"/>
        <v>0</v>
      </c>
      <c r="F33">
        <f t="shared" si="1"/>
        <v>0</v>
      </c>
      <c r="H33">
        <f t="shared" si="2"/>
        <v>0</v>
      </c>
      <c r="I33">
        <f t="shared" si="3"/>
        <v>0</v>
      </c>
      <c r="J33">
        <f t="shared" si="4"/>
        <v>0</v>
      </c>
    </row>
    <row r="34" spans="1:10" x14ac:dyDescent="0.25">
      <c r="A34">
        <v>100301</v>
      </c>
      <c r="B34">
        <v>3000</v>
      </c>
      <c r="C34">
        <v>1633</v>
      </c>
      <c r="D34">
        <f t="shared" si="0"/>
        <v>1367</v>
      </c>
      <c r="E34">
        <v>2295</v>
      </c>
      <c r="F34">
        <f t="shared" si="1"/>
        <v>-928</v>
      </c>
      <c r="G34">
        <v>1000</v>
      </c>
      <c r="H34">
        <f t="shared" si="2"/>
        <v>2367</v>
      </c>
      <c r="I34">
        <f t="shared" si="3"/>
        <v>72</v>
      </c>
      <c r="J34">
        <f t="shared" si="4"/>
        <v>3928</v>
      </c>
    </row>
    <row r="35" spans="1:10" x14ac:dyDescent="0.25">
      <c r="A35">
        <v>100302</v>
      </c>
      <c r="B35">
        <v>500</v>
      </c>
      <c r="C35">
        <v>52</v>
      </c>
      <c r="D35">
        <f t="shared" si="0"/>
        <v>448</v>
      </c>
      <c r="E35">
        <v>75</v>
      </c>
      <c r="F35">
        <f t="shared" si="1"/>
        <v>373</v>
      </c>
      <c r="G35">
        <v>-100</v>
      </c>
      <c r="H35">
        <f t="shared" si="2"/>
        <v>348</v>
      </c>
      <c r="I35">
        <f t="shared" si="3"/>
        <v>273</v>
      </c>
      <c r="J35">
        <f t="shared" si="4"/>
        <v>127</v>
      </c>
    </row>
    <row r="36" spans="1:10" x14ac:dyDescent="0.25">
      <c r="A36">
        <v>100303</v>
      </c>
      <c r="B36">
        <v>1500</v>
      </c>
      <c r="C36">
        <v>539</v>
      </c>
      <c r="D36">
        <f t="shared" si="0"/>
        <v>961</v>
      </c>
      <c r="E36">
        <v>755</v>
      </c>
      <c r="F36">
        <f t="shared" si="1"/>
        <v>206</v>
      </c>
      <c r="G36">
        <v>-100</v>
      </c>
      <c r="H36">
        <f t="shared" si="2"/>
        <v>861</v>
      </c>
      <c r="I36">
        <f t="shared" si="3"/>
        <v>106</v>
      </c>
      <c r="J36">
        <f t="shared" si="4"/>
        <v>1294</v>
      </c>
    </row>
    <row r="37" spans="1:10" x14ac:dyDescent="0.25">
      <c r="A37">
        <v>100304</v>
      </c>
      <c r="B37">
        <v>500</v>
      </c>
      <c r="C37">
        <v>14</v>
      </c>
      <c r="D37">
        <f t="shared" si="0"/>
        <v>486</v>
      </c>
      <c r="E37">
        <v>20</v>
      </c>
      <c r="F37">
        <f t="shared" si="1"/>
        <v>466</v>
      </c>
      <c r="G37">
        <v>-200</v>
      </c>
      <c r="H37">
        <f t="shared" si="2"/>
        <v>286</v>
      </c>
      <c r="I37">
        <f t="shared" si="3"/>
        <v>266</v>
      </c>
      <c r="J37">
        <f t="shared" si="4"/>
        <v>34</v>
      </c>
    </row>
    <row r="38" spans="1:10" x14ac:dyDescent="0.25">
      <c r="A38">
        <v>100306</v>
      </c>
      <c r="B38">
        <v>500</v>
      </c>
      <c r="C38">
        <v>87</v>
      </c>
      <c r="D38">
        <f t="shared" si="0"/>
        <v>413</v>
      </c>
      <c r="E38">
        <v>125</v>
      </c>
      <c r="F38">
        <f t="shared" si="1"/>
        <v>288</v>
      </c>
      <c r="G38">
        <v>-100</v>
      </c>
      <c r="H38">
        <f t="shared" si="2"/>
        <v>313</v>
      </c>
      <c r="I38">
        <f t="shared" si="3"/>
        <v>188</v>
      </c>
      <c r="J38">
        <f t="shared" si="4"/>
        <v>212</v>
      </c>
    </row>
    <row r="39" spans="1:10" x14ac:dyDescent="0.25">
      <c r="J39">
        <f t="shared" si="4"/>
        <v>0</v>
      </c>
    </row>
    <row r="40" spans="1:10" x14ac:dyDescent="0.25">
      <c r="A40" t="s">
        <v>17</v>
      </c>
      <c r="B40">
        <f>B3+B12+B21+B30</f>
        <v>924000</v>
      </c>
      <c r="C40">
        <f t="shared" ref="C40:H40" si="5">C3+C12+C21+C30</f>
        <v>489207</v>
      </c>
      <c r="D40">
        <f t="shared" si="5"/>
        <v>434793</v>
      </c>
      <c r="E40">
        <f t="shared" si="5"/>
        <v>410990</v>
      </c>
      <c r="F40">
        <f t="shared" si="5"/>
        <v>23803</v>
      </c>
      <c r="G40">
        <f t="shared" si="5"/>
        <v>12000</v>
      </c>
      <c r="H40">
        <f t="shared" si="5"/>
        <v>446793</v>
      </c>
      <c r="I40">
        <f>I3+I12+I21+I30-I21</f>
        <v>3881</v>
      </c>
      <c r="J40">
        <f t="shared" si="4"/>
        <v>900197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functii publice</vt:lpstr>
      <vt:lpstr>pers.contr</vt:lpstr>
      <vt:lpstr>Foaie3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2017-12-20T11:51:54Z</dcterms:modified>
</cp:coreProperties>
</file>